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xro\OneDrive\Desktop\Cousins\Special Options &amp; Applications\Calculators\"/>
    </mc:Choice>
  </mc:AlternateContent>
  <xr:revisionPtr revIDLastSave="0" documentId="8_{5D7DECF2-A2A2-4DA3-BE26-E1F07CEFA32F}" xr6:coauthVersionLast="47" xr6:coauthVersionMax="47" xr10:uidLastSave="{00000000-0000-0000-0000-000000000000}"/>
  <bookViews>
    <workbookView xWindow="-108" yWindow="-108" windowWidth="23256" windowHeight="12456" xr2:uid="{B0E43AE3-BBE6-4741-B5BB-D6BA9D13DF4F}"/>
  </bookViews>
  <sheets>
    <sheet name="ROI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  <c r="C15" i="1" l="1"/>
  <c r="C16" i="1"/>
  <c r="C17" i="1"/>
  <c r="B29" i="1" l="1"/>
  <c r="B30" i="1" s="1"/>
  <c r="B24" i="1"/>
  <c r="B25" i="1" s="1"/>
  <c r="B23" i="1"/>
  <c r="C13" i="1"/>
  <c r="C12" i="1"/>
  <c r="C22" i="1"/>
  <c r="C21" i="1"/>
  <c r="C20" i="1"/>
  <c r="C19" i="1"/>
  <c r="C5" i="1"/>
  <c r="C29" i="1" l="1"/>
  <c r="C30" i="1" s="1"/>
  <c r="C31" i="1" s="1"/>
  <c r="B26" i="1"/>
  <c r="B27" i="1" s="1"/>
  <c r="B28" i="1" s="1"/>
  <c r="B32" i="1" s="1"/>
  <c r="B33" i="1" s="1"/>
  <c r="B34" i="1" s="1"/>
  <c r="C23" i="1"/>
  <c r="B31" i="1"/>
  <c r="C24" i="1"/>
  <c r="C25" i="1" s="1"/>
  <c r="C36" i="1" l="1"/>
  <c r="C26" i="1"/>
  <c r="C27" i="1" s="1"/>
  <c r="C28" i="1" s="1"/>
  <c r="C32" i="1" s="1"/>
  <c r="C33" i="1" s="1"/>
  <c r="C34" i="1" s="1"/>
  <c r="C38" i="1" s="1"/>
  <c r="C35" i="1"/>
  <c r="C40" i="1" l="1"/>
  <c r="C44" i="1" s="1"/>
  <c r="C37" i="1"/>
  <c r="C39" i="1" s="1"/>
  <c r="C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Cousins PC</author>
  </authors>
  <commentList>
    <comment ref="C4" authorId="0" shapeId="0" xr:uid="{EFA86831-DA6F-4B55-8A54-1E94AFDFA986}">
      <text>
        <r>
          <rPr>
            <b/>
            <sz val="9"/>
            <color indexed="81"/>
            <rFont val="Tahoma"/>
            <charset val="1"/>
          </rPr>
          <t xml:space="preserve">Consider:
25-50% Less for Semi-Auto
75-100% Less for Full-Auto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2" authorId="0" shapeId="0" xr:uid="{44FF81E3-B075-4500-A4BF-886B163552CC}">
      <text>
        <r>
          <rPr>
            <b/>
            <sz val="9"/>
            <color indexed="81"/>
            <rFont val="Tahoma"/>
            <charset val="1"/>
          </rPr>
          <t xml:space="preserve">Consider:
Machine
Options
Freight
Install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<sst xmlns="http://schemas.openxmlformats.org/spreadsheetml/2006/main" count="47" uniqueCount="47">
  <si>
    <t>Labor</t>
  </si>
  <si>
    <t>Film Data</t>
  </si>
  <si>
    <t>Film Roll Width</t>
  </si>
  <si>
    <t>Price Per Roll</t>
  </si>
  <si>
    <t># of Feet Per Roll</t>
  </si>
  <si>
    <t>Load Sizes</t>
  </si>
  <si>
    <t xml:space="preserve">Load Width </t>
  </si>
  <si>
    <t xml:space="preserve">Load Length </t>
  </si>
  <si>
    <t xml:space="preserve">Load Height </t>
  </si>
  <si>
    <t>Load Volume</t>
  </si>
  <si>
    <t>Average Loads Per Day</t>
  </si>
  <si>
    <t>Average Days Per Month</t>
  </si>
  <si>
    <t>Load Perimeter (Ft.)</t>
  </si>
  <si>
    <t>Avg. Rev. to Top</t>
  </si>
  <si>
    <t>Number of Revolutions</t>
  </si>
  <si>
    <t>Number of Feet Applied</t>
  </si>
  <si>
    <t>Number of Feet Used</t>
  </si>
  <si>
    <t>Loads Per Roll of Film</t>
  </si>
  <si>
    <t>Labor Cost Per Load</t>
  </si>
  <si>
    <t>Labor Cost Per Month</t>
  </si>
  <si>
    <t>Labor Cost Per Year</t>
  </si>
  <si>
    <t>Film Cost Per Load</t>
  </si>
  <si>
    <t>Film Cost per Month</t>
  </si>
  <si>
    <t>Film Cost per Year</t>
  </si>
  <si>
    <t>Labor COST REDUCTION per Month</t>
  </si>
  <si>
    <t>Labor COST REDUCTION per Year</t>
  </si>
  <si>
    <t>Film COST REDUCTION per Month</t>
  </si>
  <si>
    <t>Film COST REDUCTION per Year</t>
  </si>
  <si>
    <t>TOTAL COST REDUCTION Per MONTH</t>
  </si>
  <si>
    <t>TOTAL COST REDUCTION Per YEAR</t>
  </si>
  <si>
    <t>2 Year Cost Reduction after Machine ROI:</t>
  </si>
  <si>
    <t>roi</t>
  </si>
  <si>
    <t>Current</t>
  </si>
  <si>
    <t>Recommended</t>
  </si>
  <si>
    <t>Labor Cost per Hour</t>
  </si>
  <si>
    <t>Average Minutes to Wrap Load</t>
  </si>
  <si>
    <t>Stretch %</t>
  </si>
  <si>
    <t>Wrap Program</t>
  </si>
  <si>
    <t>Number of Bottom Wraps</t>
  </si>
  <si>
    <t>Number of Top Wraps</t>
  </si>
  <si>
    <t>Spiral Overlap Inches</t>
  </si>
  <si>
    <t>Top Overlap Inches</t>
  </si>
  <si>
    <t>Equipment Investment</t>
  </si>
  <si>
    <t>Return on Investment in Months</t>
  </si>
  <si>
    <t>Machine Model</t>
  </si>
  <si>
    <t xml:space="preserve">Equipment ROI Analysis for:  </t>
  </si>
  <si>
    <t>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</si>
</sst>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[Red]\(&quot;$&quot;#,##0\)"/>
    <numFmt numFmtId="165" formatCode="&quot;$&quot;#,##0.00_);\(&quot;$&quot;#,##0.00\)"/>
    <numFmt numFmtId="166" formatCode="&quot;$&quot;#,##0.00_);[Red]\(&quot;$&quot;#,##0.00\)"/>
    <numFmt numFmtId="167" formatCode="_(&quot;$&quot;* #,##0.00_);_(&quot;$&quot;* \(#,##0.00\);_(&quot;$&quot;* &quot;-&quot;??_);_(@_)"/>
    <numFmt numFmtId="168" formatCode="&quot;$&quot;#,##0"/>
    <numFmt numFmtId="169" formatCode="&quot;$&quot;#,##0.00"/>
    <numFmt numFmtId="170" formatCode="#,##0.0_);[Red]\(#,##0.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u/>
      <sz val="10"/>
      <name val="Tahoma"/>
      <family val="2"/>
    </font>
    <font>
      <sz val="10"/>
      <name val="Tahoma"/>
      <family val="2"/>
    </font>
    <font>
      <sz val="10"/>
      <color indexed="55"/>
      <name val="Tahoma"/>
      <family val="2"/>
    </font>
    <font>
      <sz val="10"/>
      <color indexed="23"/>
      <name val="Tahoma"/>
      <family val="2"/>
    </font>
    <font>
      <b/>
      <sz val="13"/>
      <name val="Tahoma"/>
      <family val="2"/>
    </font>
    <font>
      <sz val="14"/>
      <name val="Tahoma"/>
      <family val="2"/>
    </font>
    <font>
      <sz val="10"/>
      <color theme="0" tint="-0.1499984740745262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/>
    </xf>
    <xf numFmtId="2" fontId="3" fillId="3" borderId="8" xfId="0" applyNumberFormat="1" applyFont="1" applyFill="1" applyBorder="1" applyAlignment="1">
      <alignment horizontal="center" vertical="center"/>
    </xf>
    <xf numFmtId="165" fontId="3" fillId="3" borderId="10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vertical="center" wrapText="1"/>
    </xf>
    <xf numFmtId="37" fontId="3" fillId="3" borderId="8" xfId="0" applyNumberFormat="1" applyFont="1" applyFill="1" applyBorder="1" applyAlignment="1">
      <alignment horizontal="center" vertical="center" wrapText="1"/>
    </xf>
    <xf numFmtId="168" fontId="7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8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 wrapText="1"/>
    </xf>
    <xf numFmtId="164" fontId="6" fillId="0" borderId="7" xfId="1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9" fillId="2" borderId="1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165" fontId="6" fillId="0" borderId="0" xfId="0" applyNumberFormat="1" applyFont="1" applyBorder="1" applyAlignment="1">
      <alignment horizontal="center" vertical="center" wrapText="1"/>
    </xf>
    <xf numFmtId="168" fontId="6" fillId="0" borderId="0" xfId="0" applyNumberFormat="1" applyFont="1" applyBorder="1" applyAlignment="1">
      <alignment horizontal="center" vertical="center" wrapText="1"/>
    </xf>
    <xf numFmtId="169" fontId="6" fillId="0" borderId="0" xfId="0" applyNumberFormat="1" applyFont="1" applyBorder="1" applyAlignment="1">
      <alignment horizontal="center" vertical="center" wrapText="1"/>
    </xf>
    <xf numFmtId="168" fontId="6" fillId="0" borderId="0" xfId="1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7" fillId="0" borderId="9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170" fontId="2" fillId="5" borderId="18" xfId="0" applyNumberFormat="1" applyFont="1" applyFill="1" applyBorder="1" applyAlignment="1">
      <alignment horizontal="center" vertical="center" wrapText="1"/>
    </xf>
    <xf numFmtId="168" fontId="12" fillId="4" borderId="15" xfId="0" applyNumberFormat="1" applyFont="1" applyFill="1" applyBorder="1" applyAlignment="1">
      <alignment horizontal="center" vertical="center" wrapText="1"/>
    </xf>
    <xf numFmtId="2" fontId="3" fillId="4" borderId="9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65" fontId="3" fillId="4" borderId="9" xfId="0" applyNumberFormat="1" applyFont="1" applyFill="1" applyBorder="1" applyAlignment="1">
      <alignment horizontal="center" vertical="center" wrapText="1"/>
    </xf>
    <xf numFmtId="37" fontId="3" fillId="4" borderId="9" xfId="0" applyNumberFormat="1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1449749</xdr:colOff>
      <xdr:row>0</xdr:row>
      <xdr:rowOff>21011</xdr:rowOff>
    </xdr:from>
    <xdr:to>
      <xdr:col>2</xdr:col>
      <xdr:colOff>122831</xdr:colOff>
      <xdr:row>0</xdr:row>
      <xdr:rowOff>478211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1B1512-906C-4B22-9B91-AD7A2E07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49" y="21011"/>
          <a:ext cx="2504093" cy="457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CD82-CC37-4C1E-9A29-C25AA6CA45AF}">
  <dimension ref="A1:G46"/>
  <sheetViews>
    <sheetView tabSelected="1" zoomScale="106" zoomScaleNormal="106" workbookViewId="0">
      <selection activeCell="G10" sqref="G10"/>
    </sheetView>
  </sheetViews>
  <sheetFormatPr defaultColWidth="5.88671875" defaultRowHeight="13.2" x14ac:dyDescent="0.3"/>
  <cols>
    <col min="1" max="1" width="35" style="1" customWidth="1"/>
    <col min="2" max="3" width="22.44140625" style="16" customWidth="1"/>
    <col min="4" max="4" width="5.6640625" style="16" customWidth="1"/>
    <col min="5" max="7" width="5.6640625" style="17" customWidth="1"/>
    <col min="8" max="16384" width="5.88671875" style="17"/>
  </cols>
  <sheetData>
    <row r="1" spans="1:7" ht="45" customHeight="1" thickBot="1" x14ac:dyDescent="0.35"/>
    <row r="2" spans="1:7" s="1" customFormat="1" ht="24" customHeight="1" x14ac:dyDescent="0.3">
      <c r="A2" s="59" t="s">
        <v>45</v>
      </c>
      <c r="B2" s="62" t="s">
        <v>46</v>
      </c>
      <c r="C2" s="63"/>
      <c r="D2" s="34"/>
      <c r="E2" s="34"/>
      <c r="F2" s="34"/>
      <c r="G2" s="35"/>
    </row>
    <row r="3" spans="1:7" s="3" customFormat="1" ht="15.75" customHeight="1" x14ac:dyDescent="0.3">
      <c r="A3" s="4" t="s">
        <v>0</v>
      </c>
      <c r="B3" s="51" t="s">
        <v>32</v>
      </c>
      <c r="C3" s="60" t="s">
        <v>33</v>
      </c>
      <c r="D3" s="2"/>
    </row>
    <row r="4" spans="1:7" s="3" customFormat="1" ht="13.5" customHeight="1" x14ac:dyDescent="0.3">
      <c r="A4" s="5" t="s">
        <v>35</v>
      </c>
      <c r="B4" s="6"/>
      <c r="C4" s="54"/>
      <c r="D4" s="2"/>
    </row>
    <row r="5" spans="1:7" s="3" customFormat="1" ht="13.5" customHeight="1" x14ac:dyDescent="0.3">
      <c r="A5" s="5" t="s">
        <v>34</v>
      </c>
      <c r="B5" s="7"/>
      <c r="C5" s="43">
        <f>B5</f>
        <v>0</v>
      </c>
      <c r="D5" s="2"/>
    </row>
    <row r="6" spans="1:7" s="3" customFormat="1" ht="13.5" customHeight="1" x14ac:dyDescent="0.3">
      <c r="A6" s="8" t="s">
        <v>1</v>
      </c>
      <c r="B6" s="44"/>
      <c r="C6" s="9"/>
      <c r="D6" s="2"/>
    </row>
    <row r="7" spans="1:7" s="3" customFormat="1" ht="13.5" customHeight="1" x14ac:dyDescent="0.3">
      <c r="A7" s="10" t="s">
        <v>2</v>
      </c>
      <c r="B7" s="11"/>
      <c r="C7" s="55">
        <f>B7</f>
        <v>0</v>
      </c>
      <c r="D7" s="2"/>
    </row>
    <row r="8" spans="1:7" s="3" customFormat="1" ht="13.5" customHeight="1" x14ac:dyDescent="0.3">
      <c r="A8" s="10" t="s">
        <v>3</v>
      </c>
      <c r="B8" s="13"/>
      <c r="C8" s="56">
        <f>B8</f>
        <v>0</v>
      </c>
    </row>
    <row r="9" spans="1:7" s="3" customFormat="1" ht="13.5" customHeight="1" x14ac:dyDescent="0.3">
      <c r="A9" s="10" t="s">
        <v>4</v>
      </c>
      <c r="B9" s="14"/>
      <c r="C9" s="57">
        <f>B9</f>
        <v>0</v>
      </c>
      <c r="D9" s="2"/>
    </row>
    <row r="10" spans="1:7" s="3" customFormat="1" ht="13.5" customHeight="1" x14ac:dyDescent="0.3">
      <c r="A10" s="10" t="s">
        <v>36</v>
      </c>
      <c r="B10" s="11"/>
      <c r="C10" s="55">
        <v>200</v>
      </c>
      <c r="D10" s="2"/>
    </row>
    <row r="11" spans="1:7" s="3" customFormat="1" ht="13.5" customHeight="1" x14ac:dyDescent="0.3">
      <c r="A11" s="8" t="s">
        <v>9</v>
      </c>
      <c r="B11" s="45"/>
      <c r="C11" s="12"/>
      <c r="D11" s="2"/>
    </row>
    <row r="12" spans="1:7" s="3" customFormat="1" ht="13.5" customHeight="1" x14ac:dyDescent="0.3">
      <c r="A12" s="10" t="s">
        <v>10</v>
      </c>
      <c r="B12" s="47"/>
      <c r="C12" s="12">
        <f>B12</f>
        <v>0</v>
      </c>
      <c r="D12" s="2"/>
    </row>
    <row r="13" spans="1:7" s="3" customFormat="1" ht="13.5" customHeight="1" x14ac:dyDescent="0.3">
      <c r="A13" s="18" t="s">
        <v>11</v>
      </c>
      <c r="B13" s="11"/>
      <c r="C13" s="19">
        <f>B13</f>
        <v>0</v>
      </c>
      <c r="D13" s="2"/>
    </row>
    <row r="14" spans="1:7" s="3" customFormat="1" ht="13.5" customHeight="1" x14ac:dyDescent="0.3">
      <c r="A14" s="4" t="s">
        <v>5</v>
      </c>
      <c r="B14" s="45"/>
      <c r="C14" s="15"/>
      <c r="D14" s="2"/>
    </row>
    <row r="15" spans="1:7" s="3" customFormat="1" ht="13.5" customHeight="1" x14ac:dyDescent="0.3">
      <c r="A15" s="10" t="s">
        <v>6</v>
      </c>
      <c r="B15" s="11"/>
      <c r="C15" s="12">
        <f>B15</f>
        <v>0</v>
      </c>
      <c r="D15" s="2"/>
    </row>
    <row r="16" spans="1:7" ht="13.5" customHeight="1" x14ac:dyDescent="0.3">
      <c r="A16" s="10" t="s">
        <v>7</v>
      </c>
      <c r="B16" s="11"/>
      <c r="C16" s="12">
        <f>B16</f>
        <v>0</v>
      </c>
    </row>
    <row r="17" spans="1:3" ht="13.5" customHeight="1" x14ac:dyDescent="0.3">
      <c r="A17" s="10" t="s">
        <v>8</v>
      </c>
      <c r="B17" s="11"/>
      <c r="C17" s="12">
        <f>B17</f>
        <v>0</v>
      </c>
    </row>
    <row r="18" spans="1:3" ht="13.5" customHeight="1" x14ac:dyDescent="0.3">
      <c r="A18" s="8" t="s">
        <v>37</v>
      </c>
      <c r="B18" s="45"/>
      <c r="C18" s="12"/>
    </row>
    <row r="19" spans="1:3" ht="13.5" customHeight="1" x14ac:dyDescent="0.3">
      <c r="A19" s="10" t="s">
        <v>38</v>
      </c>
      <c r="B19" s="11"/>
      <c r="C19" s="12">
        <f>B19</f>
        <v>0</v>
      </c>
    </row>
    <row r="20" spans="1:3" ht="13.5" customHeight="1" x14ac:dyDescent="0.3">
      <c r="A20" s="10" t="s">
        <v>39</v>
      </c>
      <c r="B20" s="11"/>
      <c r="C20" s="12">
        <f>B20</f>
        <v>0</v>
      </c>
    </row>
    <row r="21" spans="1:3" ht="13.5" customHeight="1" x14ac:dyDescent="0.3">
      <c r="A21" s="10" t="s">
        <v>40</v>
      </c>
      <c r="B21" s="11"/>
      <c r="C21" s="12">
        <f>B21</f>
        <v>0</v>
      </c>
    </row>
    <row r="22" spans="1:3" ht="13.5" customHeight="1" x14ac:dyDescent="0.3">
      <c r="A22" s="10" t="s">
        <v>41</v>
      </c>
      <c r="B22" s="11"/>
      <c r="C22" s="12">
        <f>B22</f>
        <v>0</v>
      </c>
    </row>
    <row r="23" spans="1:3" ht="13.5" hidden="1" customHeight="1" x14ac:dyDescent="0.3">
      <c r="A23" s="10" t="s">
        <v>12</v>
      </c>
      <c r="B23" s="46">
        <f>((B15+B16)*2)/12</f>
        <v>0</v>
      </c>
      <c r="C23" s="20">
        <f>((C15+C16)*2)/12</f>
        <v>0</v>
      </c>
    </row>
    <row r="24" spans="1:3" ht="13.5" hidden="1" customHeight="1" x14ac:dyDescent="0.3">
      <c r="A24" s="21" t="s">
        <v>13</v>
      </c>
      <c r="B24" s="46" t="e">
        <f>(((B17+B22)-((B7+20)-B21))/B7)+1</f>
        <v>#DIV/0!</v>
      </c>
      <c r="C24" s="20" t="e">
        <f>(((C17+C22)-((C7+20)-C21))/C7)+1</f>
        <v>#DIV/0!</v>
      </c>
    </row>
    <row r="25" spans="1:3" ht="13.5" hidden="1" customHeight="1" x14ac:dyDescent="0.3">
      <c r="A25" s="10" t="s">
        <v>14</v>
      </c>
      <c r="B25" s="46" t="e">
        <f>(B17+B22)/(B7-B21)+((B19-1)+(B20-1))+B24</f>
        <v>#DIV/0!</v>
      </c>
      <c r="C25" s="20" t="e">
        <f>(C17+C22)/(C7-C21)+((C19-1)+(C20-1))+C24</f>
        <v>#DIV/0!</v>
      </c>
    </row>
    <row r="26" spans="1:3" ht="13.5" hidden="1" customHeight="1" x14ac:dyDescent="0.3">
      <c r="A26" s="10" t="s">
        <v>15</v>
      </c>
      <c r="B26" s="46" t="e">
        <f>B25*B23</f>
        <v>#DIV/0!</v>
      </c>
      <c r="C26" s="20" t="e">
        <f>C25*C23</f>
        <v>#DIV/0!</v>
      </c>
    </row>
    <row r="27" spans="1:3" ht="13.5" hidden="1" customHeight="1" x14ac:dyDescent="0.3">
      <c r="A27" s="10" t="s">
        <v>16</v>
      </c>
      <c r="B27" s="46" t="e">
        <f>B26/((B10+100)/100)</f>
        <v>#DIV/0!</v>
      </c>
      <c r="C27" s="20" t="e">
        <f>C26/((C10+100)/100)</f>
        <v>#DIV/0!</v>
      </c>
    </row>
    <row r="28" spans="1:3" ht="13.5" customHeight="1" x14ac:dyDescent="0.3">
      <c r="A28" s="29" t="s">
        <v>17</v>
      </c>
      <c r="B28" s="48" t="e">
        <f>(B9/B27)*0.99</f>
        <v>#DIV/0!</v>
      </c>
      <c r="C28" s="49" t="e">
        <f>(C9/C27)*0.99</f>
        <v>#DIV/0!</v>
      </c>
    </row>
    <row r="29" spans="1:3" ht="13.5" customHeight="1" x14ac:dyDescent="0.3">
      <c r="A29" s="10" t="s">
        <v>18</v>
      </c>
      <c r="B29" s="36">
        <f>(B5/60)*B4</f>
        <v>0</v>
      </c>
      <c r="C29" s="25">
        <f>(C5/60)*C4</f>
        <v>0</v>
      </c>
    </row>
    <row r="30" spans="1:3" ht="13.5" customHeight="1" x14ac:dyDescent="0.3">
      <c r="A30" s="10" t="s">
        <v>19</v>
      </c>
      <c r="B30" s="37">
        <f>(B12*B13)*B29</f>
        <v>0</v>
      </c>
      <c r="C30" s="22">
        <f>(C12*C13)*C29</f>
        <v>0</v>
      </c>
    </row>
    <row r="31" spans="1:3" ht="13.5" customHeight="1" x14ac:dyDescent="0.3">
      <c r="A31" s="10" t="s">
        <v>20</v>
      </c>
      <c r="B31" s="37">
        <f>B30*11.5</f>
        <v>0</v>
      </c>
      <c r="C31" s="22">
        <f>C30*11.5</f>
        <v>0</v>
      </c>
    </row>
    <row r="32" spans="1:3" ht="13.5" customHeight="1" x14ac:dyDescent="0.3">
      <c r="A32" s="10" t="s">
        <v>21</v>
      </c>
      <c r="B32" s="38" t="e">
        <f>B8/B28</f>
        <v>#DIV/0!</v>
      </c>
      <c r="C32" s="25" t="e">
        <f>C8/C28</f>
        <v>#DIV/0!</v>
      </c>
    </row>
    <row r="33" spans="1:4" ht="13.5" customHeight="1" x14ac:dyDescent="0.3">
      <c r="A33" s="10" t="s">
        <v>22</v>
      </c>
      <c r="B33" s="39" t="e">
        <f>B32*(B12*B13)</f>
        <v>#DIV/0!</v>
      </c>
      <c r="C33" s="26" t="e">
        <f>C32*(C12*C13)</f>
        <v>#DIV/0!</v>
      </c>
    </row>
    <row r="34" spans="1:4" ht="13.5" customHeight="1" x14ac:dyDescent="0.3">
      <c r="A34" s="18" t="s">
        <v>23</v>
      </c>
      <c r="B34" s="23" t="e">
        <f>B33*11.5</f>
        <v>#DIV/0!</v>
      </c>
      <c r="C34" s="24" t="e">
        <f>C33*11.5</f>
        <v>#DIV/0!</v>
      </c>
    </row>
    <row r="35" spans="1:4" ht="13.5" customHeight="1" x14ac:dyDescent="0.3">
      <c r="A35" s="70" t="s">
        <v>24</v>
      </c>
      <c r="B35" s="71"/>
      <c r="C35" s="22">
        <f>B30-C30</f>
        <v>0</v>
      </c>
    </row>
    <row r="36" spans="1:4" ht="13.5" customHeight="1" x14ac:dyDescent="0.3">
      <c r="A36" s="72" t="s">
        <v>25</v>
      </c>
      <c r="B36" s="73"/>
      <c r="C36" s="24">
        <f>B31-C31</f>
        <v>0</v>
      </c>
    </row>
    <row r="37" spans="1:4" ht="13.5" customHeight="1" x14ac:dyDescent="0.3">
      <c r="A37" s="74" t="s">
        <v>26</v>
      </c>
      <c r="B37" s="75"/>
      <c r="C37" s="40" t="e">
        <f>B33-C33</f>
        <v>#DIV/0!</v>
      </c>
    </row>
    <row r="38" spans="1:4" ht="13.5" customHeight="1" x14ac:dyDescent="0.3">
      <c r="A38" s="76" t="s">
        <v>27</v>
      </c>
      <c r="B38" s="77"/>
      <c r="C38" s="24" t="e">
        <f>B34-C34</f>
        <v>#DIV/0!</v>
      </c>
    </row>
    <row r="39" spans="1:4" ht="13.5" customHeight="1" x14ac:dyDescent="0.3">
      <c r="A39" s="78" t="s">
        <v>28</v>
      </c>
      <c r="B39" s="79"/>
      <c r="C39" s="27" t="e">
        <f>C35+C37</f>
        <v>#DIV/0!</v>
      </c>
    </row>
    <row r="40" spans="1:4" ht="18.75" customHeight="1" x14ac:dyDescent="0.3">
      <c r="A40" s="80" t="s">
        <v>29</v>
      </c>
      <c r="B40" s="81"/>
      <c r="C40" s="28" t="e">
        <f>C36+C38</f>
        <v>#DIV/0!</v>
      </c>
    </row>
    <row r="41" spans="1:4" ht="18.75" customHeight="1" x14ac:dyDescent="0.3">
      <c r="A41" s="61" t="s">
        <v>44</v>
      </c>
      <c r="B41" s="50"/>
      <c r="C41" s="58"/>
    </row>
    <row r="42" spans="1:4" s="42" customFormat="1" ht="21" customHeight="1" thickBot="1" x14ac:dyDescent="0.35">
      <c r="A42" s="68" t="s">
        <v>42</v>
      </c>
      <c r="B42" s="69"/>
      <c r="C42" s="53"/>
      <c r="D42" s="41"/>
    </row>
    <row r="43" spans="1:4" ht="24.75" customHeight="1" thickBot="1" x14ac:dyDescent="0.35">
      <c r="A43" s="64" t="s">
        <v>43</v>
      </c>
      <c r="B43" s="65"/>
      <c r="C43" s="52" t="e">
        <f>C42/C39</f>
        <v>#DIV/0!</v>
      </c>
    </row>
    <row r="44" spans="1:4" s="32" customFormat="1" ht="24.75" hidden="1" customHeight="1" thickBot="1" x14ac:dyDescent="0.35">
      <c r="A44" s="66" t="s">
        <v>30</v>
      </c>
      <c r="B44" s="67"/>
      <c r="C44" s="30" t="e">
        <f>(C40*2)-C42</f>
        <v>#DIV/0!</v>
      </c>
      <c r="D44" s="31"/>
    </row>
    <row r="45" spans="1:4" ht="15" customHeight="1" x14ac:dyDescent="0.3">
      <c r="A45" s="17"/>
      <c r="B45" s="17"/>
      <c r="C45" s="17"/>
    </row>
    <row r="46" spans="1:4" ht="15" customHeight="1" x14ac:dyDescent="0.3">
      <c r="A46" s="33" t="s">
        <v>31</v>
      </c>
      <c r="B46" s="17"/>
    </row>
  </sheetData>
  <sheetProtection algorithmName="SHA-512" hashValue="00Ju8pvGs3cQYrZ19vsbPA2VOqLGHt9n+qO5obUfY7i04AUm+kI2GseeA3DwHmCLtSWwjQH6OfCYIXTN8loL/w==" saltValue="nCYJjdodpaHESXEyTmK5tg==" spinCount="100000" sheet="1" objects="1" scenarios="1"/>
  <protectedRanges>
    <protectedRange sqref="A2:C2" name="Range5"/>
    <protectedRange sqref="C7:C10" name="Range3"/>
    <protectedRange sqref="B4:B22" name="Range1"/>
    <protectedRange sqref="C4" name="Range2"/>
    <protectedRange sqref="C41:C42" name="Range4"/>
  </protectedRanges>
  <mergeCells count="10">
    <mergeCell ref="B2:C2"/>
    <mergeCell ref="A43:B43"/>
    <mergeCell ref="A44:B44"/>
    <mergeCell ref="A42:B42"/>
    <mergeCell ref="A35:B35"/>
    <mergeCell ref="A36:B36"/>
    <mergeCell ref="A37:B37"/>
    <mergeCell ref="A38:B38"/>
    <mergeCell ref="A39:B39"/>
    <mergeCell ref="A40:B40"/>
  </mergeCells>
  <printOptions horizontalCentered="1"/>
  <pageMargins left="0.7" right="0.7" top="0.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Cousins PC</dc:creator>
  <cp:lastModifiedBy>Lex Romo</cp:lastModifiedBy>
  <cp:lastPrinted>2020-02-12T14:58:05Z</cp:lastPrinted>
  <dcterms:created xsi:type="dcterms:W3CDTF">2019-09-22T15:15:54Z</dcterms:created>
  <dcterms:modified xsi:type="dcterms:W3CDTF">2022-02-08T08:52:24Z</dcterms:modified>
</cp:coreProperties>
</file>